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6\"/>
    </mc:Choice>
  </mc:AlternateContent>
  <xr:revisionPtr revIDLastSave="0" documentId="13_ncr:1_{98C9D3F3-D1AE-4229-AF55-B6E8C0704594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6" i="2"/>
  <c r="F56" i="2"/>
  <c r="E56" i="2"/>
  <c r="D56" i="2"/>
  <c r="H56" i="2" s="1"/>
  <c r="H55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0" i="1" l="1"/>
  <c r="C39" i="1"/>
  <c r="C31" i="1"/>
  <c r="C32" i="1"/>
  <c r="D66" i="2"/>
  <c r="H65" i="2"/>
  <c r="H64" i="2"/>
  <c r="C42" i="1" l="1"/>
  <c r="H66" i="2"/>
  <c r="D68" i="2"/>
  <c r="H68" i="2" l="1"/>
  <c r="D69" i="2"/>
  <c r="H69" i="2" l="1"/>
  <c r="D70" i="2"/>
  <c r="H70" i="2" s="1"/>
</calcChain>
</file>

<file path=xl/sharedStrings.xml><?xml version="1.0" encoding="utf-8"?>
<sst xmlns="http://schemas.openxmlformats.org/spreadsheetml/2006/main" count="295" uniqueCount="148">
  <si>
    <t>СВОДКА ЗАТРАТ</t>
  </si>
  <si>
    <t>P_0486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</si>
  <si>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</si>
  <si>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</si>
  <si>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</si>
  <si>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</si>
  <si>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</si>
  <si>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</si>
  <si>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</si>
  <si>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</si>
  <si>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</si>
  <si>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</si>
  <si>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</si>
  <si>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</si>
  <si>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</si>
  <si>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</si>
  <si>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</si>
  <si>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</si>
  <si>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</si>
  <si>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</si>
  <si>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</si>
  <si>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</si>
  <si>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</si>
  <si>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</si>
  <si>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</si>
  <si>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</si>
  <si>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</si>
  <si>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</si>
  <si>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</si>
  <si>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</si>
  <si>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</si>
  <si>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</si>
  <si>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</si>
  <si>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</si>
  <si>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</si>
  <si>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</si>
  <si>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</si>
  <si>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</si>
  <si>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</si>
  <si>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</si>
  <si>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</si>
  <si>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</si>
  <si>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</si>
  <si>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</si>
  <si>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</si>
  <si>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</si>
  <si>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</si>
  <si>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</si>
  <si>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</si>
  <si>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</si>
  <si>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</si>
  <si>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</si>
  <si>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</si>
  <si>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</si>
  <si>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</si>
  <si>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</si>
  <si>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</si>
  <si>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</si>
  <si>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</si>
  <si>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</si>
  <si>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</si>
  <si>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</si>
  <si>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</si>
  <si>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</si>
  <si>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</si>
  <si>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</si>
  <si>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</si>
  <si>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</si>
  <si>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</si>
  <si>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</si>
  <si>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</si>
  <si>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</si>
  <si>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</si>
  <si>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</si>
  <si>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</si>
  <si>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</si>
  <si>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</si>
  <si>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</si>
  <si>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</si>
  <si>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</si>
  <si>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</si>
  <si>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</si>
  <si>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</si>
  <si>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</si>
  <si>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</si>
  <si>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</si>
  <si>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</si>
  <si>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</si>
  <si>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</si>
  <si>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</si>
  <si>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</si>
  <si>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</si>
  <si>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</si>
  <si>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</si>
  <si>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</si>
  <si>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</si>
  <si>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</si>
  <si>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</si>
  <si>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</si>
  <si>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</si>
  <si>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</si>
  <si>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</si>
  <si>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</si>
  <si>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</si>
  <si>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</si>
  <si>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</si>
  <si>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</si>
  <si>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</si>
  <si>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</si>
  <si>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</si>
  <si>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</si>
  <si>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</si>
  <si>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</si>
  <si>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</si>
  <si>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</si>
  <si>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</si>
  <si>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</si>
  <si>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</si>
  <si>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</si>
  <si>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</si>
  <si>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</si>
  <si>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</si>
  <si>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</si>
  <si>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</si>
  <si>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</si>
  <si>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</si>
  <si>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</si>
  <si>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</si>
  <si>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</si>
  <si>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</si>
  <si>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</si>
  <si>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</si>
  <si>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</si>
  <si>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</si>
  <si>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</si>
  <si>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</si>
  <si>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</si>
  <si>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</si>
  <si>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3х95мк</t>
  </si>
  <si>
    <t>ФСБЦ-21.1.07.02-1162</t>
  </si>
  <si>
    <t>ФСБЦ-24.3.02.02-0004</t>
  </si>
  <si>
    <t>Реконструкция КЛ-6 кВ от ТП Швейная ф-ка до ТП №69 (протяженность 0,06км)</t>
  </si>
  <si>
    <t>Реконструкция КЛ-6 кВ от ТП Швейная ф-ка до ТП №69 (протяженность 0,06км)</t>
  </si>
  <si>
    <t>Реконструкция КЛ-6 кВ от ТП Швейная ф-ка до ТП №69 (протяженность 0,06км)</t>
  </si>
  <si>
    <t>Реконструкция КЛ-6 кВ от ТП Швейная ф-ка до ТП №69 (протяженность 0,06км)</t>
  </si>
  <si>
    <t>Реконструкция КЛ-6 кВ от ТП Швейная ф-ка до ТП №69 (протяженность 0,06км)</t>
  </si>
  <si>
    <t>Реконструкция КЛ-6 кВ от ТП Швейная ф-ка до ТП №69 (протяженность 0,06км)</t>
  </si>
  <si>
    <t>Реконструкция КЛ-6 кВ от ТП Швейная ф-ка до ТП №69 (протяженность 0,06км)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</si>
</sst>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7454E07-C552-4B60-AB96-A7D4892755D2}"/>
    <cellStyle name="Обычный" xfId="0" builtinId="0"/>
    <cellStyle name="Обычный 2" xfId="4" xr:uid="{73ED68DE-6053-4EF4-B054-1634A89FEB0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5546875" customWidth="1"/>
    <col min="7" max="9" width="14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141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125</v>
      </c>
      <c r="C26" s="54"/>
      <c r="D26" s="51"/>
      <c r="E26" s="51"/>
      <c r="F26" s="51"/>
      <c r="G26" s="52"/>
      <c r="H26" s="52" t="s">
        <v>126</v>
      </c>
      <c r="I26" s="52"/>
    </row>
    <row r="27" spans="1:9" ht="16.95" customHeight="1" x14ac:dyDescent="0.3">
      <c r="A27" s="55" t="s">
        <v>6</v>
      </c>
      <c r="B27" s="53" t="s">
        <v>127</v>
      </c>
      <c r="C27" s="56">
        <v>0</v>
      </c>
      <c r="D27" s="57"/>
      <c r="E27" s="57"/>
      <c r="F27" s="57"/>
      <c r="G27" s="58" t="s">
        <v>128</v>
      </c>
      <c r="H27" s="58" t="s">
        <v>129</v>
      </c>
      <c r="I27" s="58" t="s">
        <v>130</v>
      </c>
    </row>
    <row r="28" spans="1:9" ht="16.95" customHeight="1" x14ac:dyDescent="0.3">
      <c r="A28" s="55" t="s">
        <v>7</v>
      </c>
      <c r="B28" s="53" t="s">
        <v>131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132</v>
      </c>
      <c r="C29" s="62">
        <f>ССР!H61*1.2</f>
        <v>515.79893637361204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515.79893637361204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133</v>
      </c>
      <c r="C31" s="62">
        <f>C30-ROUND(C30/1.2,5)</f>
        <v>85.966486373612042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134</v>
      </c>
      <c r="C32" s="67">
        <f>C30*I35</f>
        <v>570.74930707855367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127</v>
      </c>
      <c r="C35" s="76">
        <f>ССР!D70+ССР!E70</f>
        <v>832.18958532780221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131</v>
      </c>
      <c r="C36" s="76">
        <f>ССР!F70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132</v>
      </c>
      <c r="C37" s="76">
        <f>(ССР!G66-ССР!G61)*1.2</f>
        <v>54.187098605660232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886.37668393346246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133</v>
      </c>
      <c r="C39" s="62">
        <f>C38-ROUND(C38/1.2,5)</f>
        <v>147.72944393346245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134</v>
      </c>
      <c r="C40" s="77">
        <f>C38*I36</f>
        <v>1028.1901282049394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136</v>
      </c>
      <c r="C42" s="103">
        <f>C40+C32</f>
        <v>1598.9394352834929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558.59906623861002</v>
      </c>
      <c r="E25" s="20">
        <v>38.041367322409002</v>
      </c>
      <c r="F25" s="20">
        <v>0</v>
      </c>
      <c r="G25" s="20">
        <v>0</v>
      </c>
      <c r="H25" s="20">
        <v>596.64043356102002</v>
      </c>
    </row>
    <row r="26" spans="1:8" ht="16.95" customHeight="1" x14ac:dyDescent="0.3">
      <c r="A26" s="6"/>
      <c r="B26" s="9"/>
      <c r="C26" s="9" t="s">
        <v>26</v>
      </c>
      <c r="D26" s="20">
        <v>558.59906623861002</v>
      </c>
      <c r="E26" s="20">
        <v>38.041367322409002</v>
      </c>
      <c r="F26" s="20">
        <v>0</v>
      </c>
      <c r="G26" s="20">
        <v>0</v>
      </c>
      <c r="H26" s="20">
        <v>596.64043356102002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558.59906623861002</v>
      </c>
      <c r="E42" s="20">
        <v>38.041367322409002</v>
      </c>
      <c r="F42" s="20">
        <v>0</v>
      </c>
      <c r="G42" s="20">
        <v>0</v>
      </c>
      <c r="H42" s="20">
        <v>596.64043356102002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11.171981324772</v>
      </c>
      <c r="E44" s="20">
        <v>0.76082734644816996</v>
      </c>
      <c r="F44" s="20">
        <v>0</v>
      </c>
      <c r="G44" s="20">
        <v>0</v>
      </c>
      <c r="H44" s="20">
        <v>11.93280867122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23.590909090909001</v>
      </c>
      <c r="E45" s="20">
        <v>0</v>
      </c>
      <c r="F45" s="20">
        <v>0</v>
      </c>
      <c r="G45" s="20">
        <v>0</v>
      </c>
      <c r="H45" s="20">
        <v>23.590909090909001</v>
      </c>
    </row>
    <row r="46" spans="1:8" ht="16.95" customHeight="1" x14ac:dyDescent="0.3">
      <c r="A46" s="6"/>
      <c r="B46" s="9"/>
      <c r="C46" s="9" t="s">
        <v>42</v>
      </c>
      <c r="D46" s="20">
        <v>34.762890415680999</v>
      </c>
      <c r="E46" s="20">
        <v>0.76082734644816996</v>
      </c>
      <c r="F46" s="20">
        <v>0</v>
      </c>
      <c r="G46" s="20">
        <v>0</v>
      </c>
      <c r="H46" s="20">
        <v>35.523717762129003</v>
      </c>
    </row>
    <row r="47" spans="1:8" ht="16.95" customHeight="1" x14ac:dyDescent="0.3">
      <c r="A47" s="6"/>
      <c r="B47" s="9"/>
      <c r="C47" s="9" t="s">
        <v>43</v>
      </c>
      <c r="D47" s="20">
        <v>593.36195665429</v>
      </c>
      <c r="E47" s="20">
        <v>38.802194668856998</v>
      </c>
      <c r="F47" s="20">
        <v>0</v>
      </c>
      <c r="G47" s="20">
        <v>0</v>
      </c>
      <c r="H47" s="20">
        <v>632.16415132315001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1.8141933745411001</v>
      </c>
      <c r="H49" s="20">
        <v>1.8141933745411001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40.115656159586003</v>
      </c>
      <c r="E50" s="20">
        <v>1.0127372808571999</v>
      </c>
      <c r="F50" s="20">
        <v>0</v>
      </c>
      <c r="G50" s="20">
        <v>0</v>
      </c>
      <c r="H50" s="20">
        <v>41.128393440444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29.507109630681999</v>
      </c>
      <c r="H51" s="20">
        <v>29.507109630681999</v>
      </c>
    </row>
    <row r="52" spans="1:8" ht="16.95" customHeight="1" x14ac:dyDescent="0.3">
      <c r="A52" s="6"/>
      <c r="B52" s="9"/>
      <c r="C52" s="9" t="s">
        <v>51</v>
      </c>
      <c r="D52" s="20">
        <v>40.115656159586003</v>
      </c>
      <c r="E52" s="20">
        <v>1.0127372808571999</v>
      </c>
      <c r="F52" s="20">
        <v>0</v>
      </c>
      <c r="G52" s="20">
        <v>31.321303005223001</v>
      </c>
      <c r="H52" s="20">
        <v>72.449696445667001</v>
      </c>
    </row>
    <row r="53" spans="1:8" ht="16.95" customHeight="1" x14ac:dyDescent="0.3">
      <c r="A53" s="6"/>
      <c r="B53" s="9"/>
      <c r="C53" s="9" t="s">
        <v>52</v>
      </c>
      <c r="D53" s="20">
        <v>633.47761281388</v>
      </c>
      <c r="E53" s="20">
        <v>39.814931949714001</v>
      </c>
      <c r="F53" s="20">
        <v>0</v>
      </c>
      <c r="G53" s="20">
        <v>31.321303005223001</v>
      </c>
      <c r="H53" s="20">
        <v>704.61384776881005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633.47761281388</v>
      </c>
      <c r="E57" s="20">
        <v>39.814931949714001</v>
      </c>
      <c r="F57" s="20">
        <v>0</v>
      </c>
      <c r="G57" s="20">
        <v>31.321303005223001</v>
      </c>
      <c r="H57" s="20">
        <v>704.61384776881005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34.390665029824</v>
      </c>
      <c r="H59" s="20">
        <v>34.390665029824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395.44178194817999</v>
      </c>
      <c r="H60" s="20">
        <v>395.44178194817999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429.83244697801001</v>
      </c>
      <c r="H61" s="20">
        <v>429.83244697801001</v>
      </c>
    </row>
    <row r="62" spans="1:8" ht="16.95" customHeight="1" x14ac:dyDescent="0.3">
      <c r="A62" s="6"/>
      <c r="B62" s="9"/>
      <c r="C62" s="9" t="s">
        <v>69</v>
      </c>
      <c r="D62" s="20">
        <v>633.47761281388</v>
      </c>
      <c r="E62" s="20">
        <v>39.814931949714001</v>
      </c>
      <c r="F62" s="20">
        <v>0</v>
      </c>
      <c r="G62" s="20">
        <v>461.15374998323</v>
      </c>
      <c r="H62" s="20">
        <v>1134.4462947468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19.0043283844164</v>
      </c>
      <c r="E64" s="20">
        <f>E62 * 3%</f>
        <v>1.19444795849142</v>
      </c>
      <c r="F64" s="20">
        <f>F62 * 3%</f>
        <v>0</v>
      </c>
      <c r="G64" s="20">
        <f>G62 * 3%</f>
        <v>13.834612499496899</v>
      </c>
      <c r="H64" s="20">
        <f>SUM(D64:G64)</f>
        <v>34.033388842404719</v>
      </c>
    </row>
    <row r="65" spans="1:8" ht="16.95" customHeight="1" x14ac:dyDescent="0.3">
      <c r="A65" s="6"/>
      <c r="B65" s="9"/>
      <c r="C65" s="9" t="s">
        <v>65</v>
      </c>
      <c r="D65" s="20">
        <f>D64</f>
        <v>19.0043283844164</v>
      </c>
      <c r="E65" s="20">
        <f>E64</f>
        <v>1.19444795849142</v>
      </c>
      <c r="F65" s="20">
        <f>F64</f>
        <v>0</v>
      </c>
      <c r="G65" s="20">
        <f>G64</f>
        <v>13.834612499496899</v>
      </c>
      <c r="H65" s="20">
        <f>SUM(D65:G65)</f>
        <v>34.033388842404719</v>
      </c>
    </row>
    <row r="66" spans="1:8" ht="16.95" customHeight="1" x14ac:dyDescent="0.3">
      <c r="A66" s="6"/>
      <c r="B66" s="9"/>
      <c r="C66" s="9" t="s">
        <v>64</v>
      </c>
      <c r="D66" s="20">
        <f>D65 + D62</f>
        <v>652.48194119829645</v>
      </c>
      <c r="E66" s="20">
        <f>E65 + E62</f>
        <v>41.009379908205425</v>
      </c>
      <c r="F66" s="20">
        <f>F65 + F62</f>
        <v>0</v>
      </c>
      <c r="G66" s="20">
        <f>G65 + G62</f>
        <v>474.98836248272687</v>
      </c>
      <c r="H66" s="20">
        <f>SUM(D66:G66)</f>
        <v>1168.4796835892289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130.4963882396593</v>
      </c>
      <c r="E68" s="20">
        <f>E66 * 20%</f>
        <v>8.201875981641086</v>
      </c>
      <c r="F68" s="20">
        <f>F66 * 20%</f>
        <v>0</v>
      </c>
      <c r="G68" s="20">
        <f>G66 * 20%</f>
        <v>94.997672496545377</v>
      </c>
      <c r="H68" s="20">
        <f>SUM(D68:G68)</f>
        <v>233.69593671784577</v>
      </c>
    </row>
    <row r="69" spans="1:8" ht="16.95" customHeight="1" x14ac:dyDescent="0.3">
      <c r="A69" s="6"/>
      <c r="B69" s="9"/>
      <c r="C69" s="9" t="s">
        <v>60</v>
      </c>
      <c r="D69" s="20">
        <f>D68</f>
        <v>130.4963882396593</v>
      </c>
      <c r="E69" s="20">
        <f>E68</f>
        <v>8.201875981641086</v>
      </c>
      <c r="F69" s="20">
        <f>F68</f>
        <v>0</v>
      </c>
      <c r="G69" s="20">
        <f>G68</f>
        <v>94.997672496545377</v>
      </c>
      <c r="H69" s="20">
        <f>SUM(D69:G69)</f>
        <v>233.69593671784577</v>
      </c>
    </row>
    <row r="70" spans="1:8" ht="16.95" customHeight="1" x14ac:dyDescent="0.3">
      <c r="A70" s="6"/>
      <c r="B70" s="9"/>
      <c r="C70" s="9" t="s">
        <v>59</v>
      </c>
      <c r="D70" s="20">
        <f>D69 + D66</f>
        <v>782.97832943795572</v>
      </c>
      <c r="E70" s="20">
        <f>E69 + E66</f>
        <v>49.211255889846512</v>
      </c>
      <c r="F70" s="20">
        <f>F69 + F66</f>
        <v>0</v>
      </c>
      <c r="G70" s="20">
        <f>G69 + G66</f>
        <v>569.98603497927229</v>
      </c>
      <c r="H70" s="20">
        <f>SUM(D70:G70)</f>
        <v>1402.1756203070745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558.59906623861002</v>
      </c>
      <c r="E13" s="19">
        <v>38.041367322409002</v>
      </c>
      <c r="F13" s="19">
        <v>0</v>
      </c>
      <c r="G13" s="19">
        <v>0</v>
      </c>
      <c r="H13" s="19">
        <v>596.64043356102002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558.59906623861002</v>
      </c>
      <c r="E14" s="19">
        <v>38.041367322409002</v>
      </c>
      <c r="F14" s="19">
        <v>0</v>
      </c>
      <c r="G14" s="19">
        <v>0</v>
      </c>
      <c r="H14" s="19">
        <v>596.64043356102002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1.8141933745411001</v>
      </c>
      <c r="H13" s="19">
        <v>1.8141933745411001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1.8141933745411001</v>
      </c>
      <c r="H14" s="19">
        <v>1.8141933745411001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34.390665029824</v>
      </c>
      <c r="H13" s="19">
        <v>34.390665029824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34.390665029824</v>
      </c>
      <c r="H14" s="19">
        <v>34.390665029824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395.44178194817999</v>
      </c>
      <c r="H13" s="19">
        <v>395.44178194817999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395.44178194817999</v>
      </c>
      <c r="H14" s="19">
        <v>395.44178194817999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596.64043356102002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558.59906623861002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38.041367322409002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103</v>
      </c>
      <c r="D8" s="44">
        <v>596.64043356102002</v>
      </c>
      <c r="E8" s="41">
        <v>0.06</v>
      </c>
      <c r="F8" s="41" t="s">
        <v>102</v>
      </c>
      <c r="G8" s="44">
        <v>9944.0072260168999</v>
      </c>
      <c r="H8" s="47"/>
    </row>
    <row r="9" spans="1:8" x14ac:dyDescent="0.3">
      <c r="A9" s="99">
        <v>1</v>
      </c>
      <c r="B9" s="42" t="s">
        <v>98</v>
      </c>
      <c r="C9" s="95"/>
      <c r="D9" s="44">
        <v>558.59906623861002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99</v>
      </c>
      <c r="C10" s="95"/>
      <c r="D10" s="44">
        <v>38.041367322409002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46</v>
      </c>
      <c r="B13" s="94"/>
      <c r="C13" s="37"/>
      <c r="D13" s="43">
        <v>1.8141933745411001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1.8141933745411001</v>
      </c>
      <c r="E17" s="41"/>
      <c r="F17" s="41"/>
      <c r="G17" s="41"/>
      <c r="H17" s="47"/>
    </row>
    <row r="18" spans="1:8" x14ac:dyDescent="0.3">
      <c r="A18" s="97" t="s">
        <v>81</v>
      </c>
      <c r="B18" s="98"/>
      <c r="C18" s="95" t="s">
        <v>103</v>
      </c>
      <c r="D18" s="44">
        <v>1.8141933745411001</v>
      </c>
      <c r="E18" s="41">
        <v>0.06</v>
      </c>
      <c r="F18" s="41" t="s">
        <v>102</v>
      </c>
      <c r="G18" s="44">
        <v>30.236556242351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1.8141933745411001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429.83244697801001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34.390665029824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103</v>
      </c>
      <c r="D28" s="44">
        <v>34.390665029824</v>
      </c>
      <c r="E28" s="41">
        <v>0.06</v>
      </c>
      <c r="F28" s="41" t="s">
        <v>102</v>
      </c>
      <c r="G28" s="44">
        <v>573.17775049705995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101</v>
      </c>
      <c r="C32" s="95"/>
      <c r="D32" s="44">
        <v>34.390665029824</v>
      </c>
      <c r="E32" s="41"/>
      <c r="F32" s="41"/>
      <c r="G32" s="41"/>
      <c r="H32" s="96"/>
    </row>
    <row r="33" spans="1:8" x14ac:dyDescent="0.3">
      <c r="A33" s="95" t="s">
        <v>106</v>
      </c>
      <c r="B33" s="42" t="s">
        <v>98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99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101</v>
      </c>
      <c r="C36" s="37"/>
      <c r="D36" s="43">
        <v>429.83244697801001</v>
      </c>
      <c r="E36" s="41"/>
      <c r="F36" s="41"/>
      <c r="G36" s="41"/>
      <c r="H36" s="47"/>
    </row>
    <row r="37" spans="1:8" x14ac:dyDescent="0.3">
      <c r="A37" s="97" t="s">
        <v>58</v>
      </c>
      <c r="B37" s="98"/>
      <c r="C37" s="95" t="s">
        <v>109</v>
      </c>
      <c r="D37" s="44">
        <v>395.44178194817999</v>
      </c>
      <c r="E37" s="41">
        <v>4.0000000000000001E-3</v>
      </c>
      <c r="F37" s="41" t="s">
        <v>107</v>
      </c>
      <c r="G37" s="44">
        <v>98860.445487044999</v>
      </c>
      <c r="H37" s="47"/>
    </row>
    <row r="38" spans="1:8" x14ac:dyDescent="0.3">
      <c r="A38" s="99">
        <v>1</v>
      </c>
      <c r="B38" s="42" t="s">
        <v>98</v>
      </c>
      <c r="C38" s="95"/>
      <c r="D38" s="44">
        <v>0</v>
      </c>
      <c r="E38" s="41"/>
      <c r="F38" s="41"/>
      <c r="G38" s="41"/>
      <c r="H38" s="96" t="s">
        <v>108</v>
      </c>
    </row>
    <row r="39" spans="1:8" x14ac:dyDescent="0.3">
      <c r="A39" s="95"/>
      <c r="B39" s="42" t="s">
        <v>99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100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101</v>
      </c>
      <c r="C41" s="95"/>
      <c r="D41" s="44">
        <v>395.44178194817999</v>
      </c>
      <c r="E41" s="41"/>
      <c r="F41" s="41"/>
      <c r="G41" s="41"/>
      <c r="H41" s="96"/>
    </row>
    <row r="42" spans="1:8" ht="24.6" x14ac:dyDescent="0.3">
      <c r="A42" s="100" t="s">
        <v>85</v>
      </c>
      <c r="B42" s="94"/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87</v>
      </c>
      <c r="B47" s="98"/>
      <c r="C47" s="95" t="s">
        <v>109</v>
      </c>
      <c r="D47" s="44">
        <v>0</v>
      </c>
      <c r="E47" s="41">
        <v>4.0000000000000001E-3</v>
      </c>
      <c r="F47" s="41" t="s">
        <v>107</v>
      </c>
      <c r="G47" s="44">
        <v>0</v>
      </c>
      <c r="H47" s="47"/>
    </row>
    <row r="48" spans="1:8" x14ac:dyDescent="0.3">
      <c r="A48" s="99">
        <v>1</v>
      </c>
      <c r="B48" s="42" t="s">
        <v>98</v>
      </c>
      <c r="C48" s="95"/>
      <c r="D48" s="44">
        <v>0</v>
      </c>
      <c r="E48" s="41"/>
      <c r="F48" s="41"/>
      <c r="G48" s="41"/>
      <c r="H48" s="96" t="s">
        <v>108</v>
      </c>
    </row>
    <row r="49" spans="1:8" x14ac:dyDescent="0.3">
      <c r="A49" s="95"/>
      <c r="B49" s="42" t="s">
        <v>99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100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101</v>
      </c>
      <c r="C51" s="95"/>
      <c r="D51" s="44">
        <v>0</v>
      </c>
      <c r="E51" s="41"/>
      <c r="F51" s="41"/>
      <c r="G51" s="41"/>
      <c r="H51" s="96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1" t="s">
        <v>111</v>
      </c>
      <c r="B54" s="101"/>
      <c r="C54" s="101"/>
      <c r="D54" s="101"/>
      <c r="E54" s="101"/>
      <c r="F54" s="101"/>
      <c r="G54" s="101"/>
      <c r="H54" s="101"/>
    </row>
    <row r="55" spans="1:8" x14ac:dyDescent="0.3">
      <c r="A55" s="101" t="s">
        <v>112</v>
      </c>
      <c r="B55" s="101"/>
      <c r="C55" s="101"/>
      <c r="D55" s="101"/>
      <c r="E55" s="101"/>
      <c r="F55" s="101"/>
      <c r="G55" s="101"/>
      <c r="H55" s="101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138</v>
      </c>
      <c r="B4" s="26" t="s">
        <v>102</v>
      </c>
      <c r="C4" s="27">
        <v>8.6156250000000004E-2</v>
      </c>
      <c r="D4" s="27">
        <v>5103.9171675885</v>
      </c>
      <c r="E4" s="26">
        <v>6</v>
      </c>
      <c r="F4" s="25" t="s">
        <v>138</v>
      </c>
      <c r="G4" s="27">
        <v>439.73436347005003</v>
      </c>
      <c r="H4" s="28" t="s">
        <v>139</v>
      </c>
    </row>
    <row r="5" spans="1:8" ht="39" customHeight="1" x14ac:dyDescent="0.3">
      <c r="A5" s="25" t="s">
        <v>122</v>
      </c>
      <c r="B5" s="26" t="s">
        <v>102</v>
      </c>
      <c r="C5" s="27">
        <v>2.5125000000000001E-2</v>
      </c>
      <c r="D5" s="27">
        <v>818.22700652441995</v>
      </c>
      <c r="E5" s="26">
        <v>6</v>
      </c>
      <c r="F5" s="25" t="s">
        <v>122</v>
      </c>
      <c r="G5" s="27">
        <v>20.557953538926</v>
      </c>
      <c r="H5" s="28" t="s">
        <v>140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2025-11-17T06:50:21Z</dcterms:modified>
</cp:coreProperties>
</file>